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6780" activeTab="0"/>
  </bookViews>
  <sheets>
    <sheet name="Ratentilgung" sheetId="1" r:id="rId1"/>
    <sheet name="Annuitätentilgung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<sst xmlns="http://schemas.openxmlformats.org/spreadsheetml/2006/main" count="24" uniqueCount="15">
  <si>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Jahre</t>
  </si>
  <si>
    <t>Zinsen</t>
  </si>
  <si>
    <t>Annuitätentilgung</t>
  </si>
  <si>
    <t>Restschuld zu Beginn d.J.</t>
  </si>
  <si>
    <t>Tilgung</t>
  </si>
  <si>
    <t>Restschuld am Ende d.J.</t>
  </si>
  <si>
    <t>Zinssatz:</t>
  </si>
  <si>
    <t>Kreditsumme:</t>
  </si>
  <si>
    <t>Annuität:</t>
  </si>
  <si>
    <t>Ratentilgung</t>
  </si>
  <si>
    <t>Jährliche Tilgungsrate:</t>
  </si>
  <si>
    <t>Tilgungsdauer (Jahre):</t>
  </si>
  <si>
    <t>Annuität</t>
  </si>
  <si>
    <t>Summe Zinsen:</t>
  </si>
  <si>
    <t>Summe Zinsen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</si>
</sst>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"/>
    <numFmt numFmtId="187" formatCode="0.000"/>
    <numFmt numFmtId="188" formatCode="0.0000"/>
    <numFmt numFmtId="189" formatCode="0.00000"/>
    <numFmt numFmtId="190" formatCode="0.0%"/>
    <numFmt numFmtId="191" formatCode="#,##0.00\ &quot;€&quot;"/>
    <numFmt numFmtId="192" formatCode="d/\ mmmm\ yyyy"/>
    <numFmt numFmtId="193" formatCode="dd/mm/yy"/>
    <numFmt numFmtId="194" formatCode="d/m"/>
    <numFmt numFmtId="195" formatCode="dd/mm"/>
    <numFmt numFmtId="196" formatCode="#,##0\ &quot;€&quot;"/>
    <numFmt numFmtId="197" formatCode="dd/mm/"/>
    <numFmt numFmtId="198" formatCode="#,##0.0"/>
    <numFmt numFmtId="199" formatCode="\(0\)"/>
    <numFmt numFmtId="200" formatCode="\'\+\ #,##0\ &quot;€&quot;"/>
    <numFmt numFmtId="201" formatCode="\+\ #,##0\ &quot;€&quot;"/>
    <numFmt numFmtId="202" formatCode="_-* #,##0.0\ _D_M_-;\-* #,##0.0\ _D_M_-;_-* &quot;-&quot;??\ _D_M_-;_-@_-"/>
    <numFmt numFmtId="203" formatCode="_-* #,##0\ _D_M_-;\-* #,##0\ _D_M_-;_-* &quot;-&quot;??\ _D_M_-;_-@_-"/>
    <numFmt numFmtId="204" formatCode="0.000%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u val="doubleAccounting"/>
      <sz val="12"/>
      <name val="Arial Narrow"/>
      <family val="2"/>
    </font>
    <font>
      <b/>
      <sz val="10"/>
      <name val="Arial Narrow"/>
      <family val="2"/>
    </font>
    <font>
      <b/>
      <i/>
      <u val="doubleAccounting"/>
      <sz val="10"/>
      <name val="Arial Narrow"/>
      <family val="2"/>
    </font>
    <font>
      <sz val="8"/>
      <name val="Arial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i/>
      <u val="doubleAccounting"/>
      <sz val="14"/>
      <name val="Arial Narrow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7" fillId="33" borderId="0" xfId="0" applyFont="1" applyFill="1" applyBorder="1" applyAlignment="1">
      <alignment horizontal="left"/>
    </xf>
    <xf numFmtId="172" fontId="8" fillId="33" borderId="0" xfId="6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72" fontId="10" fillId="0" borderId="0" xfId="6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2" fontId="6" fillId="0" borderId="11" xfId="6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 quotePrefix="1">
      <alignment horizontal="left"/>
    </xf>
    <xf numFmtId="0" fontId="5" fillId="0" borderId="0" xfId="0" applyFont="1" applyAlignment="1">
      <alignment/>
    </xf>
    <xf numFmtId="0" fontId="13" fillId="33" borderId="0" xfId="0" applyFont="1" applyFill="1" applyBorder="1" applyAlignment="1">
      <alignment horizontal="left"/>
    </xf>
    <xf numFmtId="172" fontId="14" fillId="33" borderId="0" xfId="60" applyNumberFormat="1" applyFont="1" applyFill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7" fillId="34" borderId="0" xfId="60" applyNumberFormat="1" applyFont="1" applyFill="1" applyBorder="1" applyAlignment="1" quotePrefix="1">
      <alignment horizontal="center"/>
    </xf>
    <xf numFmtId="10" fontId="7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2" fontId="5" fillId="0" borderId="11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6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172" fontId="13" fillId="34" borderId="0" xfId="60" applyNumberFormat="1" applyFont="1" applyFill="1" applyBorder="1" applyAlignment="1" quotePrefix="1">
      <alignment horizontal="center"/>
    </xf>
    <xf numFmtId="10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172" fontId="58" fillId="0" borderId="10" xfId="60" applyNumberFormat="1" applyFont="1" applyBorder="1" applyAlignment="1">
      <alignment horizontal="center" vertical="center"/>
    </xf>
    <xf numFmtId="172" fontId="58" fillId="0" borderId="11" xfId="60" applyNumberFormat="1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Ratentilgung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"/>
          <c:y val="0.11025"/>
          <c:w val="0.9945"/>
          <c:h val="0.88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Ratentilgung!$C$8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Ratentilgung!$C$9:$C$28</c:f>
              <c:numCache/>
            </c:numRef>
          </c:val>
          <c:shape val="box"/>
        </c:ser>
        <c:ser>
          <c:idx val="1"/>
          <c:order val="1"/>
          <c:tx>
            <c:strRef>
              <c:f>Ratentilgung!$D$8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Ratentilgung!$D$9:$D$28</c:f>
              <c:numCache/>
            </c:numRef>
          </c:val>
          <c:shape val="box"/>
        </c:ser>
        <c:overlap val="100"/>
        <c:shape val="box"/>
        <c:axId val="30084008"/>
        <c:axId val="2320617"/>
      </c:bar3DChart>
      <c:cat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25"/>
          <c:y val="0.16275"/>
          <c:w val="0.094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Verlauf von Zins- und Tilgungsraten</a:t>
            </a:r>
          </a:p>
        </c:rich>
      </c:tx>
      <c:layout>
        <c:manualLayout>
          <c:xMode val="factor"/>
          <c:yMode val="factor"/>
          <c:x val="-0.013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7"/>
          <c:w val="0.81475"/>
          <c:h val="0.6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Annuitätentilgung!$C$8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Annuitätentilgung!$C$9:$C$18</c:f>
              <c:numCache/>
            </c:numRef>
          </c:val>
        </c:ser>
        <c:ser>
          <c:idx val="1"/>
          <c:order val="1"/>
          <c:tx>
            <c:strRef>
              <c:f>Annuitätentilgung!$D$8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Annuitätentilgung!$D$9:$D$18</c:f>
              <c:numCache/>
            </c:numRef>
          </c:val>
        </c:ser>
        <c:overlap val="100"/>
        <c:axId val="20885554"/>
        <c:axId val="53752259"/>
      </c:barChart>
      <c:cat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Beträge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4415"/>
          <c:w val="0.0957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114300</xdr:rowOff>
    </xdr:from>
    <xdr:to>
      <xdr:col>5</xdr:col>
      <xdr:colOff>781050</xdr:colOff>
      <xdr:row>42</xdr:row>
      <xdr:rowOff>85725</xdr:rowOff>
    </xdr:to>
    <xdr:graphicFrame>
      <xdr:nvGraphicFramePr>
        <xdr:cNvPr id="1" name="Diagramm 1"/>
        <xdr:cNvGraphicFramePr/>
      </xdr:nvGraphicFramePr>
      <xdr:xfrm>
        <a:off x="171450" y="6762750"/>
        <a:ext cx="53530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85725</xdr:rowOff>
    </xdr:from>
    <xdr:to>
      <xdr:col>5</xdr:col>
      <xdr:colOff>866775</xdr:colOff>
      <xdr:row>33</xdr:row>
      <xdr:rowOff>104775</xdr:rowOff>
    </xdr:to>
    <xdr:graphicFrame>
      <xdr:nvGraphicFramePr>
        <xdr:cNvPr id="1" name="Diagramm 1"/>
        <xdr:cNvGraphicFramePr/>
      </xdr:nvGraphicFramePr>
      <xdr:xfrm>
        <a:off x="47625" y="4305300"/>
        <a:ext cx="5153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45" zoomScaleNormal="145" zoomScalePageLayoutView="0" workbookViewId="0" topLeftCell="A1">
      <selection activeCell="E3" sqref="E3"/>
    </sheetView>
  </sheetViews>
  <sheetFormatPr defaultColWidth="11.421875" defaultRowHeight="12.75"/>
  <cols>
    <col min="1" max="1" width="7.7109375" style="3" customWidth="1"/>
    <col min="2" max="2" width="19.421875" style="3" customWidth="1"/>
    <col min="3" max="3" width="14.00390625" style="3" customWidth="1"/>
    <col min="4" max="4" width="13.8515625" style="3" customWidth="1"/>
    <col min="5" max="5" width="16.140625" style="3" customWidth="1"/>
    <col min="6" max="6" width="19.140625" style="3" customWidth="1"/>
    <col min="7" max="16384" width="11.421875" style="3" customWidth="1"/>
  </cols>
  <sheetData>
    <row r="1" spans="1:6" ht="23.25">
      <c r="A1" s="24" t="s">
        <v>9</v>
      </c>
      <c r="B1" s="2"/>
      <c r="C1" s="2"/>
      <c r="D1" s="2"/>
      <c r="E1" s="2"/>
      <c r="F1" s="2"/>
    </row>
    <row r="2" spans="1:6" ht="6" customHeight="1">
      <c r="A2" s="5"/>
      <c r="B2" s="5"/>
      <c r="C2" s="5"/>
      <c r="D2" s="5"/>
      <c r="E2" s="5"/>
      <c r="F2" s="5"/>
    </row>
    <row r="3" spans="1:5" s="27" customFormat="1" ht="18">
      <c r="A3" s="25"/>
      <c r="B3" s="23"/>
      <c r="C3" s="26" t="s">
        <v>7</v>
      </c>
      <c r="D3" s="26"/>
      <c r="E3" s="42">
        <v>1500000</v>
      </c>
    </row>
    <row r="4" spans="1:8" s="27" customFormat="1" ht="18">
      <c r="A4" s="4"/>
      <c r="B4" s="20"/>
      <c r="C4" s="26" t="s">
        <v>6</v>
      </c>
      <c r="D4" s="26"/>
      <c r="E4" s="43">
        <v>0.061</v>
      </c>
      <c r="H4" s="34"/>
    </row>
    <row r="5" spans="1:8" s="27" customFormat="1" ht="18">
      <c r="A5" s="4"/>
      <c r="B5" s="20"/>
      <c r="C5" s="28" t="s">
        <v>11</v>
      </c>
      <c r="D5" s="28"/>
      <c r="E5" s="44">
        <v>25</v>
      </c>
      <c r="H5" s="34"/>
    </row>
    <row r="6" spans="1:5" s="27" customFormat="1" ht="20.25">
      <c r="A6" s="23"/>
      <c r="B6" s="23"/>
      <c r="C6" s="28" t="s">
        <v>10</v>
      </c>
      <c r="D6" s="28"/>
      <c r="E6" s="29">
        <f>E3/E5</f>
        <v>60000</v>
      </c>
    </row>
    <row r="7" spans="1:6" ht="6" customHeight="1">
      <c r="A7" s="5"/>
      <c r="B7" s="5"/>
      <c r="C7" s="13"/>
      <c r="D7" s="13"/>
      <c r="E7" s="14"/>
      <c r="F7" s="15"/>
    </row>
    <row r="8" spans="1:6" ht="36">
      <c r="A8" s="35" t="s">
        <v>0</v>
      </c>
      <c r="B8" s="36" t="s">
        <v>3</v>
      </c>
      <c r="C8" s="35" t="s">
        <v>1</v>
      </c>
      <c r="D8" s="35" t="s">
        <v>4</v>
      </c>
      <c r="E8" s="35" t="s">
        <v>12</v>
      </c>
      <c r="F8" s="36" t="s">
        <v>5</v>
      </c>
    </row>
    <row r="9" spans="1:6" ht="18" customHeight="1">
      <c r="A9" s="37">
        <v>1</v>
      </c>
      <c r="B9" s="38">
        <f>E3</f>
        <v>1500000</v>
      </c>
      <c r="C9" s="38">
        <f aca="true" t="shared" si="0" ref="C9:C28">B9*$E$4</f>
        <v>91500</v>
      </c>
      <c r="D9" s="38">
        <f aca="true" t="shared" si="1" ref="D9:D28">$E$6</f>
        <v>60000</v>
      </c>
      <c r="E9" s="38">
        <f aca="true" t="shared" si="2" ref="E9:E28">C9+$E$6</f>
        <v>151500</v>
      </c>
      <c r="F9" s="38">
        <f aca="true" t="shared" si="3" ref="F9:F28">B9-$E$6</f>
        <v>1440000</v>
      </c>
    </row>
    <row r="10" spans="1:6" ht="18" customHeight="1">
      <c r="A10" s="39">
        <v>2</v>
      </c>
      <c r="B10" s="40">
        <f aca="true" t="shared" si="4" ref="B10:B28">F9</f>
        <v>1440000</v>
      </c>
      <c r="C10" s="38">
        <f t="shared" si="0"/>
        <v>87840</v>
      </c>
      <c r="D10" s="38">
        <f t="shared" si="1"/>
        <v>60000</v>
      </c>
      <c r="E10" s="38">
        <f t="shared" si="2"/>
        <v>147840</v>
      </c>
      <c r="F10" s="38">
        <f t="shared" si="3"/>
        <v>1380000</v>
      </c>
    </row>
    <row r="11" spans="1:6" ht="18" customHeight="1">
      <c r="A11" s="39">
        <v>3</v>
      </c>
      <c r="B11" s="40">
        <f t="shared" si="4"/>
        <v>1380000</v>
      </c>
      <c r="C11" s="38">
        <f t="shared" si="0"/>
        <v>84180</v>
      </c>
      <c r="D11" s="38">
        <f t="shared" si="1"/>
        <v>60000</v>
      </c>
      <c r="E11" s="38">
        <f t="shared" si="2"/>
        <v>144180</v>
      </c>
      <c r="F11" s="38">
        <f t="shared" si="3"/>
        <v>1320000</v>
      </c>
    </row>
    <row r="12" spans="1:6" ht="18" customHeight="1">
      <c r="A12" s="39">
        <v>4</v>
      </c>
      <c r="B12" s="40">
        <f t="shared" si="4"/>
        <v>1320000</v>
      </c>
      <c r="C12" s="38">
        <f t="shared" si="0"/>
        <v>80520</v>
      </c>
      <c r="D12" s="38">
        <f t="shared" si="1"/>
        <v>60000</v>
      </c>
      <c r="E12" s="38">
        <f t="shared" si="2"/>
        <v>140520</v>
      </c>
      <c r="F12" s="38">
        <f t="shared" si="3"/>
        <v>1260000</v>
      </c>
    </row>
    <row r="13" spans="1:6" ht="18" customHeight="1">
      <c r="A13" s="39">
        <v>5</v>
      </c>
      <c r="B13" s="40">
        <f t="shared" si="4"/>
        <v>1260000</v>
      </c>
      <c r="C13" s="38">
        <f t="shared" si="0"/>
        <v>76860</v>
      </c>
      <c r="D13" s="38">
        <f t="shared" si="1"/>
        <v>60000</v>
      </c>
      <c r="E13" s="38">
        <f t="shared" si="2"/>
        <v>136860</v>
      </c>
      <c r="F13" s="38">
        <f t="shared" si="3"/>
        <v>1200000</v>
      </c>
    </row>
    <row r="14" spans="1:6" ht="18" customHeight="1">
      <c r="A14" s="39">
        <v>6</v>
      </c>
      <c r="B14" s="40">
        <f t="shared" si="4"/>
        <v>1200000</v>
      </c>
      <c r="C14" s="38">
        <f t="shared" si="0"/>
        <v>73200</v>
      </c>
      <c r="D14" s="38">
        <f t="shared" si="1"/>
        <v>60000</v>
      </c>
      <c r="E14" s="38">
        <f t="shared" si="2"/>
        <v>133200</v>
      </c>
      <c r="F14" s="38">
        <f t="shared" si="3"/>
        <v>1140000</v>
      </c>
    </row>
    <row r="15" spans="1:6" ht="18" customHeight="1">
      <c r="A15" s="39">
        <v>7</v>
      </c>
      <c r="B15" s="40">
        <f t="shared" si="4"/>
        <v>1140000</v>
      </c>
      <c r="C15" s="38">
        <f t="shared" si="0"/>
        <v>69540</v>
      </c>
      <c r="D15" s="38">
        <f t="shared" si="1"/>
        <v>60000</v>
      </c>
      <c r="E15" s="38">
        <f t="shared" si="2"/>
        <v>129540</v>
      </c>
      <c r="F15" s="38">
        <f t="shared" si="3"/>
        <v>1080000</v>
      </c>
    </row>
    <row r="16" spans="1:6" ht="18" customHeight="1">
      <c r="A16" s="39">
        <v>8</v>
      </c>
      <c r="B16" s="40">
        <f t="shared" si="4"/>
        <v>1080000</v>
      </c>
      <c r="C16" s="38">
        <f t="shared" si="0"/>
        <v>65880</v>
      </c>
      <c r="D16" s="38">
        <f t="shared" si="1"/>
        <v>60000</v>
      </c>
      <c r="E16" s="38">
        <f t="shared" si="2"/>
        <v>125880</v>
      </c>
      <c r="F16" s="38">
        <f t="shared" si="3"/>
        <v>1020000</v>
      </c>
    </row>
    <row r="17" spans="1:6" ht="18" customHeight="1">
      <c r="A17" s="39">
        <v>9</v>
      </c>
      <c r="B17" s="40">
        <f t="shared" si="4"/>
        <v>1020000</v>
      </c>
      <c r="C17" s="38">
        <f t="shared" si="0"/>
        <v>62220</v>
      </c>
      <c r="D17" s="38">
        <f t="shared" si="1"/>
        <v>60000</v>
      </c>
      <c r="E17" s="38">
        <f t="shared" si="2"/>
        <v>122220</v>
      </c>
      <c r="F17" s="38">
        <f t="shared" si="3"/>
        <v>960000</v>
      </c>
    </row>
    <row r="18" spans="1:6" ht="18" customHeight="1">
      <c r="A18" s="39">
        <v>10</v>
      </c>
      <c r="B18" s="40">
        <f t="shared" si="4"/>
        <v>960000</v>
      </c>
      <c r="C18" s="38">
        <f t="shared" si="0"/>
        <v>58560</v>
      </c>
      <c r="D18" s="38">
        <f t="shared" si="1"/>
        <v>60000</v>
      </c>
      <c r="E18" s="38">
        <f t="shared" si="2"/>
        <v>118560</v>
      </c>
      <c r="F18" s="38">
        <f t="shared" si="3"/>
        <v>900000</v>
      </c>
    </row>
    <row r="19" spans="1:6" ht="18" customHeight="1">
      <c r="A19" s="39">
        <v>11</v>
      </c>
      <c r="B19" s="40">
        <f t="shared" si="4"/>
        <v>900000</v>
      </c>
      <c r="C19" s="38">
        <f t="shared" si="0"/>
        <v>54900</v>
      </c>
      <c r="D19" s="38">
        <f t="shared" si="1"/>
        <v>60000</v>
      </c>
      <c r="E19" s="38">
        <f t="shared" si="2"/>
        <v>114900</v>
      </c>
      <c r="F19" s="38">
        <f t="shared" si="3"/>
        <v>840000</v>
      </c>
    </row>
    <row r="20" spans="1:6" ht="18" customHeight="1">
      <c r="A20" s="39">
        <v>12</v>
      </c>
      <c r="B20" s="40">
        <f t="shared" si="4"/>
        <v>840000</v>
      </c>
      <c r="C20" s="38">
        <f t="shared" si="0"/>
        <v>51240</v>
      </c>
      <c r="D20" s="38">
        <f t="shared" si="1"/>
        <v>60000</v>
      </c>
      <c r="E20" s="38">
        <f t="shared" si="2"/>
        <v>111240</v>
      </c>
      <c r="F20" s="38">
        <f t="shared" si="3"/>
        <v>780000</v>
      </c>
    </row>
    <row r="21" spans="1:6" ht="18" customHeight="1">
      <c r="A21" s="39">
        <v>13</v>
      </c>
      <c r="B21" s="40">
        <f t="shared" si="4"/>
        <v>780000</v>
      </c>
      <c r="C21" s="38">
        <f t="shared" si="0"/>
        <v>47580</v>
      </c>
      <c r="D21" s="38">
        <f t="shared" si="1"/>
        <v>60000</v>
      </c>
      <c r="E21" s="38">
        <f t="shared" si="2"/>
        <v>107580</v>
      </c>
      <c r="F21" s="38">
        <f t="shared" si="3"/>
        <v>720000</v>
      </c>
    </row>
    <row r="22" spans="1:6" ht="18" customHeight="1">
      <c r="A22" s="39">
        <v>14</v>
      </c>
      <c r="B22" s="40">
        <f t="shared" si="4"/>
        <v>720000</v>
      </c>
      <c r="C22" s="38">
        <f t="shared" si="0"/>
        <v>43920</v>
      </c>
      <c r="D22" s="38">
        <f t="shared" si="1"/>
        <v>60000</v>
      </c>
      <c r="E22" s="38">
        <f t="shared" si="2"/>
        <v>103920</v>
      </c>
      <c r="F22" s="38">
        <f t="shared" si="3"/>
        <v>660000</v>
      </c>
    </row>
    <row r="23" spans="1:6" ht="18" customHeight="1">
      <c r="A23" s="39">
        <v>15</v>
      </c>
      <c r="B23" s="40">
        <f t="shared" si="4"/>
        <v>660000</v>
      </c>
      <c r="C23" s="38">
        <f t="shared" si="0"/>
        <v>40260</v>
      </c>
      <c r="D23" s="38">
        <f t="shared" si="1"/>
        <v>60000</v>
      </c>
      <c r="E23" s="38">
        <f t="shared" si="2"/>
        <v>100260</v>
      </c>
      <c r="F23" s="38">
        <f t="shared" si="3"/>
        <v>600000</v>
      </c>
    </row>
    <row r="24" spans="1:6" ht="18" customHeight="1">
      <c r="A24" s="39">
        <v>16</v>
      </c>
      <c r="B24" s="40">
        <f t="shared" si="4"/>
        <v>600000</v>
      </c>
      <c r="C24" s="38">
        <f t="shared" si="0"/>
        <v>36600</v>
      </c>
      <c r="D24" s="38">
        <f t="shared" si="1"/>
        <v>60000</v>
      </c>
      <c r="E24" s="38">
        <f t="shared" si="2"/>
        <v>96600</v>
      </c>
      <c r="F24" s="38">
        <f t="shared" si="3"/>
        <v>540000</v>
      </c>
    </row>
    <row r="25" spans="1:6" ht="18" customHeight="1">
      <c r="A25" s="39">
        <v>17</v>
      </c>
      <c r="B25" s="40">
        <f t="shared" si="4"/>
        <v>540000</v>
      </c>
      <c r="C25" s="38">
        <f t="shared" si="0"/>
        <v>32940</v>
      </c>
      <c r="D25" s="38">
        <f t="shared" si="1"/>
        <v>60000</v>
      </c>
      <c r="E25" s="38">
        <f t="shared" si="2"/>
        <v>92940</v>
      </c>
      <c r="F25" s="38">
        <f t="shared" si="3"/>
        <v>480000</v>
      </c>
    </row>
    <row r="26" spans="1:6" ht="18" customHeight="1">
      <c r="A26" s="39">
        <v>18</v>
      </c>
      <c r="B26" s="40">
        <f t="shared" si="4"/>
        <v>480000</v>
      </c>
      <c r="C26" s="38">
        <f t="shared" si="0"/>
        <v>29280</v>
      </c>
      <c r="D26" s="38">
        <f t="shared" si="1"/>
        <v>60000</v>
      </c>
      <c r="E26" s="38">
        <f t="shared" si="2"/>
        <v>89280</v>
      </c>
      <c r="F26" s="38">
        <f t="shared" si="3"/>
        <v>420000</v>
      </c>
    </row>
    <row r="27" spans="1:6" ht="18" customHeight="1">
      <c r="A27" s="39">
        <v>19</v>
      </c>
      <c r="B27" s="40">
        <f t="shared" si="4"/>
        <v>420000</v>
      </c>
      <c r="C27" s="38">
        <f t="shared" si="0"/>
        <v>25620</v>
      </c>
      <c r="D27" s="38">
        <f t="shared" si="1"/>
        <v>60000</v>
      </c>
      <c r="E27" s="38">
        <f t="shared" si="2"/>
        <v>85620</v>
      </c>
      <c r="F27" s="38">
        <f t="shared" si="3"/>
        <v>360000</v>
      </c>
    </row>
    <row r="28" spans="1:6" ht="18" customHeight="1">
      <c r="A28" s="39">
        <v>20</v>
      </c>
      <c r="B28" s="40">
        <f t="shared" si="4"/>
        <v>360000</v>
      </c>
      <c r="C28" s="38">
        <f t="shared" si="0"/>
        <v>21960</v>
      </c>
      <c r="D28" s="38">
        <f t="shared" si="1"/>
        <v>60000</v>
      </c>
      <c r="E28" s="38">
        <f t="shared" si="2"/>
        <v>81960</v>
      </c>
      <c r="F28" s="38">
        <f t="shared" si="3"/>
        <v>300000</v>
      </c>
    </row>
    <row r="29" spans="2:3" ht="18">
      <c r="B29" s="41" t="s">
        <v>13</v>
      </c>
      <c r="C29" s="30">
        <f>SUM(C9:C28)</f>
        <v>1134600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60" zoomScaleNormal="160" zoomScalePageLayoutView="0" workbookViewId="0" topLeftCell="A1">
      <selection activeCell="E3" sqref="E3"/>
    </sheetView>
  </sheetViews>
  <sheetFormatPr defaultColWidth="11.421875" defaultRowHeight="12.75"/>
  <cols>
    <col min="1" max="1" width="5.8515625" style="3" customWidth="1"/>
    <col min="2" max="2" width="15.28125" style="3" customWidth="1"/>
    <col min="3" max="3" width="13.7109375" style="3" customWidth="1"/>
    <col min="4" max="4" width="15.421875" style="3" customWidth="1"/>
    <col min="5" max="6" width="14.7109375" style="3" customWidth="1"/>
    <col min="7" max="16384" width="11.421875" style="3" customWidth="1"/>
  </cols>
  <sheetData>
    <row r="1" spans="1:6" ht="20.25">
      <c r="A1" s="1" t="s">
        <v>2</v>
      </c>
      <c r="B1" s="2"/>
      <c r="C1" s="2"/>
      <c r="D1" s="2"/>
      <c r="E1" s="2"/>
      <c r="F1" s="2"/>
    </row>
    <row r="2" spans="3:6" ht="12.75">
      <c r="C2" s="2"/>
      <c r="D2" s="2"/>
      <c r="E2" s="2"/>
      <c r="F2" s="2"/>
    </row>
    <row r="3" spans="1:5" s="9" customFormat="1" ht="17.25" customHeight="1">
      <c r="A3" s="4"/>
      <c r="B3" s="20"/>
      <c r="C3" s="7" t="s">
        <v>7</v>
      </c>
      <c r="D3" s="8"/>
      <c r="E3" s="31">
        <v>54000</v>
      </c>
    </row>
    <row r="4" spans="1:8" s="9" customFormat="1" ht="17.25" customHeight="1">
      <c r="A4" s="4"/>
      <c r="B4" s="20"/>
      <c r="C4" s="7" t="s">
        <v>6</v>
      </c>
      <c r="D4" s="8"/>
      <c r="E4" s="32">
        <v>0.0745</v>
      </c>
      <c r="H4" s="10"/>
    </row>
    <row r="5" spans="1:8" s="9" customFormat="1" ht="17.25" customHeight="1">
      <c r="A5" s="6"/>
      <c r="B5" s="6"/>
      <c r="C5" s="11" t="s">
        <v>11</v>
      </c>
      <c r="D5" s="8"/>
      <c r="E5" s="33">
        <v>10</v>
      </c>
      <c r="H5" s="10"/>
    </row>
    <row r="6" spans="1:5" s="9" customFormat="1" ht="17.25" customHeight="1">
      <c r="A6" s="6"/>
      <c r="B6" s="6"/>
      <c r="C6" s="11" t="s">
        <v>8</v>
      </c>
      <c r="D6" s="8"/>
      <c r="E6" s="12">
        <f>E3*(1+E4)^E5*E4/((1+E4)^E5-1)</f>
        <v>7849.088779489443</v>
      </c>
    </row>
    <row r="7" spans="1:6" ht="10.5" customHeight="1">
      <c r="A7" s="5"/>
      <c r="B7" s="5"/>
      <c r="C7" s="13"/>
      <c r="D7" s="14"/>
      <c r="E7" s="14"/>
      <c r="F7" s="15"/>
    </row>
    <row r="8" spans="1:6" ht="31.5">
      <c r="A8" s="16" t="s">
        <v>0</v>
      </c>
      <c r="B8" s="17" t="s">
        <v>3</v>
      </c>
      <c r="C8" s="16" t="s">
        <v>1</v>
      </c>
      <c r="D8" s="16" t="s">
        <v>4</v>
      </c>
      <c r="E8" s="16" t="s">
        <v>12</v>
      </c>
      <c r="F8" s="17" t="s">
        <v>5</v>
      </c>
    </row>
    <row r="9" spans="1:6" ht="17.25" customHeight="1">
      <c r="A9" s="18">
        <v>1</v>
      </c>
      <c r="B9" s="19">
        <f>E3</f>
        <v>54000</v>
      </c>
      <c r="C9" s="19">
        <f aca="true" t="shared" si="0" ref="C9:C18">ROUND(B9*$E$4,2)</f>
        <v>4023</v>
      </c>
      <c r="D9" s="19">
        <f aca="true" t="shared" si="1" ref="D9:D18">$E$6-C9</f>
        <v>3826.0887794894434</v>
      </c>
      <c r="E9" s="19">
        <f>$E$6</f>
        <v>7849.088779489443</v>
      </c>
      <c r="F9" s="19">
        <f>B9-D9</f>
        <v>50173.911220510556</v>
      </c>
    </row>
    <row r="10" spans="1:6" ht="17.25" customHeight="1">
      <c r="A10" s="45">
        <v>2</v>
      </c>
      <c r="B10" s="46">
        <f aca="true" t="shared" si="2" ref="B10:B18">F9</f>
        <v>50173.911220510556</v>
      </c>
      <c r="C10" s="47">
        <f t="shared" si="0"/>
        <v>3737.96</v>
      </c>
      <c r="D10" s="46">
        <f t="shared" si="1"/>
        <v>4111.128779489443</v>
      </c>
      <c r="E10" s="47">
        <f aca="true" t="shared" si="3" ref="E10:E18">$E$6</f>
        <v>7849.088779489443</v>
      </c>
      <c r="F10" s="46">
        <f aca="true" t="shared" si="4" ref="F10:F18">F9-D10</f>
        <v>46062.78244102111</v>
      </c>
    </row>
    <row r="11" spans="1:6" ht="17.25" customHeight="1">
      <c r="A11" s="45">
        <v>3</v>
      </c>
      <c r="B11" s="46">
        <f t="shared" si="2"/>
        <v>46062.78244102111</v>
      </c>
      <c r="C11" s="47">
        <f t="shared" si="0"/>
        <v>3431.68</v>
      </c>
      <c r="D11" s="46">
        <f t="shared" si="1"/>
        <v>4417.408779489444</v>
      </c>
      <c r="E11" s="47">
        <f t="shared" si="3"/>
        <v>7849.088779489443</v>
      </c>
      <c r="F11" s="46">
        <f t="shared" si="4"/>
        <v>41645.37366153167</v>
      </c>
    </row>
    <row r="12" spans="1:6" ht="17.25" customHeight="1">
      <c r="A12" s="45">
        <v>4</v>
      </c>
      <c r="B12" s="46">
        <f t="shared" si="2"/>
        <v>41645.37366153167</v>
      </c>
      <c r="C12" s="47">
        <f t="shared" si="0"/>
        <v>3102.58</v>
      </c>
      <c r="D12" s="46">
        <f t="shared" si="1"/>
        <v>4746.508779489443</v>
      </c>
      <c r="E12" s="47">
        <f t="shared" si="3"/>
        <v>7849.088779489443</v>
      </c>
      <c r="F12" s="46">
        <f t="shared" si="4"/>
        <v>36898.864882042224</v>
      </c>
    </row>
    <row r="13" spans="1:6" ht="17.25" customHeight="1">
      <c r="A13" s="45">
        <v>5</v>
      </c>
      <c r="B13" s="46">
        <f t="shared" si="2"/>
        <v>36898.864882042224</v>
      </c>
      <c r="C13" s="47">
        <f t="shared" si="0"/>
        <v>2748.97</v>
      </c>
      <c r="D13" s="46">
        <f t="shared" si="1"/>
        <v>5100.118779489443</v>
      </c>
      <c r="E13" s="47">
        <f t="shared" si="3"/>
        <v>7849.088779489443</v>
      </c>
      <c r="F13" s="46">
        <f t="shared" si="4"/>
        <v>31798.74610255278</v>
      </c>
    </row>
    <row r="14" spans="1:6" ht="17.25" customHeight="1">
      <c r="A14" s="45">
        <v>6</v>
      </c>
      <c r="B14" s="46">
        <f t="shared" si="2"/>
        <v>31798.74610255278</v>
      </c>
      <c r="C14" s="47">
        <f t="shared" si="0"/>
        <v>2369.01</v>
      </c>
      <c r="D14" s="46">
        <f t="shared" si="1"/>
        <v>5480.078779489443</v>
      </c>
      <c r="E14" s="47">
        <f t="shared" si="3"/>
        <v>7849.088779489443</v>
      </c>
      <c r="F14" s="46">
        <f t="shared" si="4"/>
        <v>26318.66732306334</v>
      </c>
    </row>
    <row r="15" spans="1:6" ht="17.25" customHeight="1">
      <c r="A15" s="45">
        <v>7</v>
      </c>
      <c r="B15" s="46">
        <f t="shared" si="2"/>
        <v>26318.66732306334</v>
      </c>
      <c r="C15" s="47">
        <f t="shared" si="0"/>
        <v>1960.74</v>
      </c>
      <c r="D15" s="46">
        <f t="shared" si="1"/>
        <v>5888.348779489444</v>
      </c>
      <c r="E15" s="47">
        <f t="shared" si="3"/>
        <v>7849.088779489443</v>
      </c>
      <c r="F15" s="46">
        <f t="shared" si="4"/>
        <v>20430.318543573896</v>
      </c>
    </row>
    <row r="16" spans="1:6" ht="17.25" customHeight="1">
      <c r="A16" s="45">
        <v>8</v>
      </c>
      <c r="B16" s="46">
        <f t="shared" si="2"/>
        <v>20430.318543573896</v>
      </c>
      <c r="C16" s="47">
        <f t="shared" si="0"/>
        <v>1522.06</v>
      </c>
      <c r="D16" s="46">
        <f t="shared" si="1"/>
        <v>6327.028779489443</v>
      </c>
      <c r="E16" s="47">
        <f t="shared" si="3"/>
        <v>7849.088779489443</v>
      </c>
      <c r="F16" s="46">
        <f t="shared" si="4"/>
        <v>14103.289764084453</v>
      </c>
    </row>
    <row r="17" spans="1:6" ht="17.25" customHeight="1">
      <c r="A17" s="45">
        <v>9</v>
      </c>
      <c r="B17" s="46">
        <f t="shared" si="2"/>
        <v>14103.289764084453</v>
      </c>
      <c r="C17" s="47">
        <f t="shared" si="0"/>
        <v>1050.7</v>
      </c>
      <c r="D17" s="46">
        <f t="shared" si="1"/>
        <v>6798.388779489444</v>
      </c>
      <c r="E17" s="47">
        <f t="shared" si="3"/>
        <v>7849.088779489443</v>
      </c>
      <c r="F17" s="46">
        <f t="shared" si="4"/>
        <v>7304.9009845950095</v>
      </c>
    </row>
    <row r="18" spans="1:6" ht="17.25" customHeight="1">
      <c r="A18" s="45">
        <v>10</v>
      </c>
      <c r="B18" s="46">
        <f t="shared" si="2"/>
        <v>7304.9009845950095</v>
      </c>
      <c r="C18" s="47">
        <f t="shared" si="0"/>
        <v>544.22</v>
      </c>
      <c r="D18" s="46">
        <f t="shared" si="1"/>
        <v>7304.868779489443</v>
      </c>
      <c r="E18" s="47">
        <f t="shared" si="3"/>
        <v>7849.088779489443</v>
      </c>
      <c r="F18" s="46">
        <f t="shared" si="4"/>
        <v>0.03220510556639056</v>
      </c>
    </row>
    <row r="19" spans="2:3" ht="15.75">
      <c r="B19" s="21" t="s">
        <v>14</v>
      </c>
      <c r="C19" s="22">
        <f>SUM(C9:C18)</f>
        <v>24490.920000000002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Müller</dc:creator>
  <cp:keywords/>
  <dc:description/>
  <cp:lastModifiedBy>Johann Müller</cp:lastModifiedBy>
  <cp:lastPrinted>2008-05-03T11:25:33Z</cp:lastPrinted>
  <dcterms:created xsi:type="dcterms:W3CDTF">2006-02-07T15:48:28Z</dcterms:created>
  <dcterms:modified xsi:type="dcterms:W3CDTF">2016-07-06T12:41:41Z</dcterms:modified>
  <cp:category/>
  <cp:version/>
  <cp:contentType/>
  <cp:contentStatus/>
</cp:coreProperties>
</file>